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Información LDF\"/>
    </mc:Choice>
  </mc:AlternateContent>
  <xr:revisionPtr revIDLastSave="0" documentId="13_ncr:1_{61846AD4-5AC1-47C2-ABCE-C3446FAD81FD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84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0" i="1" l="1"/>
  <c r="H144" i="1"/>
  <c r="H75" i="1"/>
  <c r="H67" i="1"/>
  <c r="H71" i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H149" i="1" s="1"/>
  <c r="E150" i="1"/>
  <c r="H150" i="1" s="1"/>
  <c r="E148" i="1"/>
  <c r="H148" i="1" s="1"/>
  <c r="E140" i="1"/>
  <c r="E141" i="1"/>
  <c r="H141" i="1" s="1"/>
  <c r="E142" i="1"/>
  <c r="H142" i="1" s="1"/>
  <c r="E143" i="1"/>
  <c r="H143" i="1" s="1"/>
  <c r="E144" i="1"/>
  <c r="E145" i="1"/>
  <c r="H145" i="1" s="1"/>
  <c r="E146" i="1"/>
  <c r="H146" i="1" s="1"/>
  <c r="E139" i="1"/>
  <c r="H139" i="1" s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H79" i="1" s="1"/>
  <c r="E80" i="1"/>
  <c r="H80" i="1" s="1"/>
  <c r="E81" i="1"/>
  <c r="H81" i="1" s="1"/>
  <c r="E82" i="1"/>
  <c r="H82" i="1" s="1"/>
  <c r="E83" i="1"/>
  <c r="H83" i="1" s="1"/>
  <c r="E84" i="1"/>
  <c r="H84" i="1" s="1"/>
  <c r="E78" i="1"/>
  <c r="H78" i="1" s="1"/>
  <c r="E75" i="1"/>
  <c r="E76" i="1"/>
  <c r="H76" i="1" s="1"/>
  <c r="E74" i="1"/>
  <c r="H74" i="1" s="1"/>
  <c r="E70" i="1"/>
  <c r="H70" i="1" s="1"/>
  <c r="E71" i="1"/>
  <c r="E72" i="1"/>
  <c r="H72" i="1" s="1"/>
  <c r="E66" i="1"/>
  <c r="H66" i="1" s="1"/>
  <c r="E67" i="1"/>
  <c r="E68" i="1"/>
  <c r="H68" i="1" s="1"/>
  <c r="E69" i="1"/>
  <c r="H69" i="1" s="1"/>
  <c r="E65" i="1"/>
  <c r="H65" i="1" s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C85" i="1" l="1"/>
  <c r="C10" i="1"/>
  <c r="G85" i="1"/>
  <c r="F10" i="1"/>
  <c r="G10" i="1"/>
  <c r="F85" i="1"/>
  <c r="D85" i="1"/>
  <c r="H85" i="1"/>
  <c r="D10" i="1"/>
  <c r="H10" i="1"/>
  <c r="E85" i="1"/>
  <c r="E10" i="1"/>
  <c r="C160" i="1" l="1"/>
  <c r="G160" i="1"/>
  <c r="F160" i="1"/>
  <c r="H160" i="1"/>
  <c r="D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<sst xmlns="http://schemas.openxmlformats.org/spreadsheetml/2006/main" count="163" uniqueCount="90">
  <si>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</si>
  <si>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</si>
  <si>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</si>
  <si>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</si>
  <si>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</si>
  <si>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</si>
  <si>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</si>
  <si>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</si>
  <si>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</si>
  <si>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</si>
  <si>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</si>
  <si>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</si>
  <si>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</si>
  <si>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</si>
  <si>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</si>
  <si>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</si>
  <si>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</si>
  <si>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</si>
  <si>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</si>
  <si>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</si>
  <si>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</si>
  <si>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</si>
  <si>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</si>
  <si>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</si>
  <si>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</si>
  <si>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</si>
  <si>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</si>
  <si>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</si>
  <si>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</si>
  <si>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</si>
  <si>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</si>
  <si>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</si>
  <si>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</si>
  <si>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</si>
  <si>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</si>
  <si>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</si>
  <si>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</si>
  <si>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</si>
  <si>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</si>
  <si>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</si>
  <si>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</si>
  <si>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</si>
  <si>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</si>
  <si>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</si>
  <si>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</si>
  <si>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</si>
  <si>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</si>
  <si>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</si>
  <si>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</si>
  <si>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</si>
  <si>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</si>
  <si>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</si>
  <si>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</si>
  <si>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</si>
  <si>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</si>
  <si>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</si>
  <si>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</si>
  <si>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</si>
  <si>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</si>
  <si>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</si>
  <si>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</si>
  <si>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</si>
  <si>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</si>
  <si>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</si>
  <si>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</si>
  <si>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</si>
  <si>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</si>
  <si>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</si>
  <si>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</si>
  <si>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</si>
  <si>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</si>
  <si>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</si>
  <si>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</si>
  <si>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</si>
  <si>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</si>
  <si>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</si>
  <si>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</si>
  <si>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</si>
  <si>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</si>
  <si>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</si>
  <si>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</si>
  <si>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</si>
  <si>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</si>
  <si>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</si>
  <si>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</si>
  <si>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</si>
  <si>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</si>
  <si>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</si>
  <si>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</si>
  <si>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 de enero al 30 de septiembre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</si>
</sst>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205"/>
  <sheetViews>
    <sheetView tabSelected="1" topLeftCell="A136" zoomScale="90" zoomScaleNormal="90" workbookViewId="0">
      <selection activeCell="D118" sqref="D118:D120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5.140625" style="1" bestFit="1" customWidth="1"/>
    <col min="4" max="4" width="14.28515625" style="1" bestFit="1" customWidth="1"/>
    <col min="5" max="8" width="15.1406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2048004329.96</v>
      </c>
      <c r="D10" s="8">
        <f>SUM(D12,D20,D30,D40,D50,D60,D64,D73,D77)</f>
        <v>447238582.63999999</v>
      </c>
      <c r="E10" s="28">
        <f t="shared" ref="E10:H10" si="0">SUM(E12,E20,E30,E40,E50,E60,E64,E73,E77)</f>
        <v>2495242912.5999999</v>
      </c>
      <c r="F10" s="8">
        <f t="shared" si="0"/>
        <v>2285989468.73</v>
      </c>
      <c r="G10" s="8">
        <f t="shared" si="0"/>
        <v>2246000587.0999999</v>
      </c>
      <c r="H10" s="28">
        <f t="shared" si="0"/>
        <v>209253443.87000012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960371256.01999998</v>
      </c>
      <c r="D12" s="7">
        <f>SUM(D13:D19)</f>
        <v>59771918.209999986</v>
      </c>
      <c r="E12" s="29">
        <f t="shared" ref="E12:H12" si="1">SUM(E13:E19)</f>
        <v>1020143174.23</v>
      </c>
      <c r="F12" s="7">
        <f t="shared" si="1"/>
        <v>1037987970.3299999</v>
      </c>
      <c r="G12" s="7">
        <f t="shared" si="1"/>
        <v>1037942970.3299999</v>
      </c>
      <c r="H12" s="29">
        <f t="shared" si="1"/>
        <v>-17844796.099999927</v>
      </c>
    </row>
    <row r="13" spans="2:9" ht="24" x14ac:dyDescent="0.2">
      <c r="B13" s="10" t="s">
        <v>14</v>
      </c>
      <c r="C13" s="25">
        <v>273474089.69999999</v>
      </c>
      <c r="D13" s="25">
        <v>6508354.5799999908</v>
      </c>
      <c r="E13" s="30">
        <f>SUM(C13:D13)</f>
        <v>279982444.27999997</v>
      </c>
      <c r="F13" s="26">
        <v>279982444.27999997</v>
      </c>
      <c r="G13" s="26">
        <v>279982444.27999997</v>
      </c>
      <c r="H13" s="34">
        <f>SUM(E13-F13)</f>
        <v>0</v>
      </c>
    </row>
    <row r="14" spans="2:9" ht="22.9" customHeight="1" x14ac:dyDescent="0.2">
      <c r="B14" s="10" t="s">
        <v>15</v>
      </c>
      <c r="C14" s="25">
        <v>29867050.32</v>
      </c>
      <c r="D14" s="25">
        <v>5931746.25</v>
      </c>
      <c r="E14" s="30">
        <f t="shared" ref="E14:E79" si="2">SUM(C14:D14)</f>
        <v>35798796.57</v>
      </c>
      <c r="F14" s="26">
        <v>35792546.57</v>
      </c>
      <c r="G14" s="26">
        <v>35747546.57</v>
      </c>
      <c r="H14" s="34">
        <f t="shared" ref="H14:H79" si="3">SUM(E14-F14)</f>
        <v>6250</v>
      </c>
    </row>
    <row r="15" spans="2:9" x14ac:dyDescent="0.2">
      <c r="B15" s="10" t="s">
        <v>16</v>
      </c>
      <c r="C15" s="25">
        <v>255005142.30000001</v>
      </c>
      <c r="D15" s="25">
        <v>13053341.549999997</v>
      </c>
      <c r="E15" s="30">
        <f t="shared" si="2"/>
        <v>268058483.85000002</v>
      </c>
      <c r="F15" s="26">
        <v>267892187.06</v>
      </c>
      <c r="G15" s="26">
        <v>267892187.06</v>
      </c>
      <c r="H15" s="34">
        <f t="shared" si="3"/>
        <v>166296.79000002146</v>
      </c>
    </row>
    <row r="16" spans="2:9" x14ac:dyDescent="0.2">
      <c r="B16" s="10" t="s">
        <v>17</v>
      </c>
      <c r="C16" s="25">
        <v>51696476.609999999</v>
      </c>
      <c r="D16" s="25">
        <v>4811216.5199999996</v>
      </c>
      <c r="E16" s="30">
        <f t="shared" si="2"/>
        <v>56507693.129999995</v>
      </c>
      <c r="F16" s="26">
        <v>56507693.130000003</v>
      </c>
      <c r="G16" s="26">
        <v>56507693.130000003</v>
      </c>
      <c r="H16" s="34">
        <f t="shared" si="3"/>
        <v>-7.4505805969238281E-9</v>
      </c>
    </row>
    <row r="17" spans="2:8" x14ac:dyDescent="0.2">
      <c r="B17" s="10" t="s">
        <v>18</v>
      </c>
      <c r="C17" s="25">
        <v>251661046.30000001</v>
      </c>
      <c r="D17" s="25">
        <v>23409626.520000011</v>
      </c>
      <c r="E17" s="30">
        <f t="shared" si="2"/>
        <v>275070672.82000005</v>
      </c>
      <c r="F17" s="26">
        <v>293464102.31999999</v>
      </c>
      <c r="G17" s="26">
        <v>293464102.31999999</v>
      </c>
      <c r="H17" s="34">
        <f t="shared" si="3"/>
        <v>-18393429.49999994</v>
      </c>
    </row>
    <row r="18" spans="2:8" x14ac:dyDescent="0.2">
      <c r="B18" s="10" t="s">
        <v>19</v>
      </c>
      <c r="C18" s="25">
        <v>2457689.89</v>
      </c>
      <c r="D18" s="25">
        <v>-1367983.88</v>
      </c>
      <c r="E18" s="30">
        <f t="shared" si="2"/>
        <v>1089706.0100000002</v>
      </c>
      <c r="F18" s="26">
        <v>730119.4</v>
      </c>
      <c r="G18" s="26">
        <v>730119.4</v>
      </c>
      <c r="H18" s="34">
        <f t="shared" si="3"/>
        <v>359586.61000000022</v>
      </c>
    </row>
    <row r="19" spans="2:8" x14ac:dyDescent="0.2">
      <c r="B19" s="10" t="s">
        <v>20</v>
      </c>
      <c r="C19" s="25">
        <v>96209760.900000006</v>
      </c>
      <c r="D19" s="25">
        <v>7425616.6699999869</v>
      </c>
      <c r="E19" s="30">
        <f t="shared" si="2"/>
        <v>103635377.56999999</v>
      </c>
      <c r="F19" s="26">
        <v>103618877.56999999</v>
      </c>
      <c r="G19" s="26">
        <v>103618877.56999999</v>
      </c>
      <c r="H19" s="34">
        <f t="shared" si="3"/>
        <v>16500</v>
      </c>
    </row>
    <row r="20" spans="2:8" s="9" customFormat="1" ht="24" x14ac:dyDescent="0.2">
      <c r="B20" s="12" t="s">
        <v>21</v>
      </c>
      <c r="C20" s="7">
        <f>SUM(C21:C29)</f>
        <v>84549867.890000001</v>
      </c>
      <c r="D20" s="7">
        <f t="shared" ref="D20:H20" si="4">SUM(D21:D29)</f>
        <v>19019439.610000007</v>
      </c>
      <c r="E20" s="29">
        <f t="shared" si="4"/>
        <v>103569307.50000001</v>
      </c>
      <c r="F20" s="7">
        <f t="shared" si="4"/>
        <v>78569198.350000009</v>
      </c>
      <c r="G20" s="7">
        <f t="shared" si="4"/>
        <v>75380052.989999995</v>
      </c>
      <c r="H20" s="29">
        <f t="shared" si="4"/>
        <v>25000109.150000013</v>
      </c>
    </row>
    <row r="21" spans="2:8" ht="24" x14ac:dyDescent="0.2">
      <c r="B21" s="10" t="s">
        <v>22</v>
      </c>
      <c r="C21" s="25">
        <v>8170814.4800000004</v>
      </c>
      <c r="D21" s="25">
        <v>601673.34000000358</v>
      </c>
      <c r="E21" s="30">
        <f t="shared" si="2"/>
        <v>8772487.820000004</v>
      </c>
      <c r="F21" s="26">
        <v>5859964.3599999994</v>
      </c>
      <c r="G21" s="26">
        <v>5859964.2999999998</v>
      </c>
      <c r="H21" s="34">
        <f t="shared" si="3"/>
        <v>2912523.4600000046</v>
      </c>
    </row>
    <row r="22" spans="2:8" x14ac:dyDescent="0.2">
      <c r="B22" s="10" t="s">
        <v>23</v>
      </c>
      <c r="C22" s="25">
        <v>9586591.3000000007</v>
      </c>
      <c r="D22" s="25">
        <v>2912789.6799999997</v>
      </c>
      <c r="E22" s="30">
        <f t="shared" si="2"/>
        <v>12499380.98</v>
      </c>
      <c r="F22" s="26">
        <v>10838175.449999999</v>
      </c>
      <c r="G22" s="26">
        <v>10822413.439999999</v>
      </c>
      <c r="H22" s="34">
        <f t="shared" si="3"/>
        <v>1661205.5300000012</v>
      </c>
    </row>
    <row r="23" spans="2:8" ht="24" x14ac:dyDescent="0.2">
      <c r="B23" s="10" t="s">
        <v>24</v>
      </c>
      <c r="C23" s="25">
        <v>11249.98</v>
      </c>
      <c r="D23" s="25">
        <v>-6663.1399999999994</v>
      </c>
      <c r="E23" s="30">
        <f t="shared" si="2"/>
        <v>4586.84</v>
      </c>
      <c r="F23" s="26">
        <v>4586.84</v>
      </c>
      <c r="G23" s="26">
        <v>4586.84</v>
      </c>
      <c r="H23" s="34">
        <f t="shared" si="3"/>
        <v>0</v>
      </c>
    </row>
    <row r="24" spans="2:8" ht="24" x14ac:dyDescent="0.2">
      <c r="B24" s="10" t="s">
        <v>25</v>
      </c>
      <c r="C24" s="25">
        <v>8622266.6400000006</v>
      </c>
      <c r="D24" s="25">
        <v>867612.39999999851</v>
      </c>
      <c r="E24" s="30">
        <f t="shared" si="2"/>
        <v>9489879.0399999991</v>
      </c>
      <c r="F24" s="26">
        <v>9296782.5099999998</v>
      </c>
      <c r="G24" s="26">
        <v>9108997.4499999993</v>
      </c>
      <c r="H24" s="34">
        <f t="shared" si="3"/>
        <v>193096.52999999933</v>
      </c>
    </row>
    <row r="25" spans="2:8" ht="23.45" customHeight="1" x14ac:dyDescent="0.2">
      <c r="B25" s="10" t="s">
        <v>26</v>
      </c>
      <c r="C25" s="25">
        <v>3174521.01</v>
      </c>
      <c r="D25" s="25">
        <v>805496.5</v>
      </c>
      <c r="E25" s="30">
        <f t="shared" si="2"/>
        <v>3980017.51</v>
      </c>
      <c r="F25" s="26">
        <v>2947360.51</v>
      </c>
      <c r="G25" s="26">
        <v>2947360.51</v>
      </c>
      <c r="H25" s="34">
        <f t="shared" si="3"/>
        <v>1032657</v>
      </c>
    </row>
    <row r="26" spans="2:8" x14ac:dyDescent="0.2">
      <c r="B26" s="10" t="s">
        <v>27</v>
      </c>
      <c r="C26" s="25">
        <v>31661200.710000001</v>
      </c>
      <c r="D26" s="25">
        <v>24421869.010000005</v>
      </c>
      <c r="E26" s="30">
        <f t="shared" si="2"/>
        <v>56083069.720000006</v>
      </c>
      <c r="F26" s="26">
        <v>41430748.359999999</v>
      </c>
      <c r="G26" s="26">
        <v>38445245.25</v>
      </c>
      <c r="H26" s="34">
        <f t="shared" si="3"/>
        <v>14652321.360000007</v>
      </c>
    </row>
    <row r="27" spans="2:8" ht="24" x14ac:dyDescent="0.2">
      <c r="B27" s="10" t="s">
        <v>28</v>
      </c>
      <c r="C27" s="25">
        <v>14278499.99</v>
      </c>
      <c r="D27" s="25">
        <v>-9442777.9299999997</v>
      </c>
      <c r="E27" s="30">
        <f t="shared" si="2"/>
        <v>4835722.0600000005</v>
      </c>
      <c r="F27" s="26">
        <v>1269256.23</v>
      </c>
      <c r="G27" s="26">
        <v>1269256.23</v>
      </c>
      <c r="H27" s="34">
        <f t="shared" si="3"/>
        <v>3566465.8300000005</v>
      </c>
    </row>
    <row r="28" spans="2:8" ht="12" customHeight="1" x14ac:dyDescent="0.2">
      <c r="B28" s="10" t="s">
        <v>29</v>
      </c>
      <c r="C28" s="25">
        <v>74999.97</v>
      </c>
      <c r="D28" s="25">
        <v>-74999.969999999739</v>
      </c>
      <c r="E28" s="30">
        <f t="shared" si="2"/>
        <v>2.6193447411060333E-10</v>
      </c>
      <c r="F28" s="26">
        <v>0</v>
      </c>
      <c r="G28" s="26">
        <v>0</v>
      </c>
      <c r="H28" s="34">
        <f t="shared" si="3"/>
        <v>2.6193447411060333E-10</v>
      </c>
    </row>
    <row r="29" spans="2:8" ht="25.9" customHeight="1" x14ac:dyDescent="0.2">
      <c r="B29" s="10" t="s">
        <v>30</v>
      </c>
      <c r="C29" s="25">
        <v>8969723.8100000005</v>
      </c>
      <c r="D29" s="25">
        <v>-1065560.2800000012</v>
      </c>
      <c r="E29" s="30">
        <f t="shared" si="2"/>
        <v>7904163.5299999993</v>
      </c>
      <c r="F29" s="26">
        <v>6922324.0899999999</v>
      </c>
      <c r="G29" s="26">
        <v>6922228.9699999997</v>
      </c>
      <c r="H29" s="34">
        <f t="shared" si="3"/>
        <v>981839.43999999948</v>
      </c>
    </row>
    <row r="30" spans="2:8" s="9" customFormat="1" ht="24" x14ac:dyDescent="0.2">
      <c r="B30" s="12" t="s">
        <v>31</v>
      </c>
      <c r="C30" s="7">
        <f>SUM(C31:C39)</f>
        <v>362528768.70000005</v>
      </c>
      <c r="D30" s="7">
        <f t="shared" ref="D30:H30" si="5">SUM(D31:D39)</f>
        <v>102234836.37999997</v>
      </c>
      <c r="E30" s="29">
        <f t="shared" si="5"/>
        <v>464763605.07999992</v>
      </c>
      <c r="F30" s="7">
        <f t="shared" si="5"/>
        <v>419788645.75999993</v>
      </c>
      <c r="G30" s="7">
        <f t="shared" si="5"/>
        <v>385602588.13999993</v>
      </c>
      <c r="H30" s="29">
        <f t="shared" si="5"/>
        <v>44974959.319999978</v>
      </c>
    </row>
    <row r="31" spans="2:8" x14ac:dyDescent="0.2">
      <c r="B31" s="10" t="s">
        <v>32</v>
      </c>
      <c r="C31" s="25">
        <v>133465105.91</v>
      </c>
      <c r="D31" s="25">
        <v>39661243.559999987</v>
      </c>
      <c r="E31" s="30">
        <f t="shared" si="2"/>
        <v>173126349.46999997</v>
      </c>
      <c r="F31" s="26">
        <v>170858954.39999998</v>
      </c>
      <c r="G31" s="26">
        <v>140134995.69999999</v>
      </c>
      <c r="H31" s="34">
        <f t="shared" si="3"/>
        <v>2267395.0699999928</v>
      </c>
    </row>
    <row r="32" spans="2:8" x14ac:dyDescent="0.2">
      <c r="B32" s="10" t="s">
        <v>33</v>
      </c>
      <c r="C32" s="25">
        <v>17432345.219999999</v>
      </c>
      <c r="D32" s="25">
        <v>-475175.22999999672</v>
      </c>
      <c r="E32" s="30">
        <f t="shared" si="2"/>
        <v>16957169.990000002</v>
      </c>
      <c r="F32" s="26">
        <v>15962651.24</v>
      </c>
      <c r="G32" s="26">
        <v>13351658.380000001</v>
      </c>
      <c r="H32" s="34">
        <f t="shared" si="3"/>
        <v>994518.75000000186</v>
      </c>
    </row>
    <row r="33" spans="2:8" ht="24" x14ac:dyDescent="0.2">
      <c r="B33" s="10" t="s">
        <v>34</v>
      </c>
      <c r="C33" s="25">
        <v>37639034.670000002</v>
      </c>
      <c r="D33" s="25">
        <v>-2702676.4699999988</v>
      </c>
      <c r="E33" s="30">
        <f t="shared" si="2"/>
        <v>34936358.200000003</v>
      </c>
      <c r="F33" s="26">
        <v>26440667.329999998</v>
      </c>
      <c r="G33" s="26">
        <v>26440667.329999998</v>
      </c>
      <c r="H33" s="34">
        <f t="shared" si="3"/>
        <v>8495690.8700000048</v>
      </c>
    </row>
    <row r="34" spans="2:8" ht="24.6" customHeight="1" x14ac:dyDescent="0.2">
      <c r="B34" s="10" t="s">
        <v>35</v>
      </c>
      <c r="C34" s="25">
        <v>42508617.899999999</v>
      </c>
      <c r="D34" s="25">
        <v>-13501836.640000008</v>
      </c>
      <c r="E34" s="30">
        <f t="shared" si="2"/>
        <v>29006781.25999999</v>
      </c>
      <c r="F34" s="26">
        <v>28520602.859999999</v>
      </c>
      <c r="G34" s="26">
        <v>28473506.859999999</v>
      </c>
      <c r="H34" s="34">
        <f t="shared" si="3"/>
        <v>486178.39999999106</v>
      </c>
    </row>
    <row r="35" spans="2:8" ht="24" x14ac:dyDescent="0.2">
      <c r="B35" s="10" t="s">
        <v>36</v>
      </c>
      <c r="C35" s="25">
        <v>64734287.829999998</v>
      </c>
      <c r="D35" s="25">
        <v>34418143.889999986</v>
      </c>
      <c r="E35" s="30">
        <f t="shared" si="2"/>
        <v>99152431.719999984</v>
      </c>
      <c r="F35" s="26">
        <v>69974859.340000004</v>
      </c>
      <c r="G35" s="26">
        <v>69287995.409999996</v>
      </c>
      <c r="H35" s="34">
        <f t="shared" si="3"/>
        <v>29177572.37999998</v>
      </c>
    </row>
    <row r="36" spans="2:8" ht="24" x14ac:dyDescent="0.2">
      <c r="B36" s="10" t="s">
        <v>37</v>
      </c>
      <c r="C36" s="25">
        <v>41848228.789999999</v>
      </c>
      <c r="D36" s="25">
        <v>44194579.210000008</v>
      </c>
      <c r="E36" s="30">
        <f t="shared" si="2"/>
        <v>86042808</v>
      </c>
      <c r="F36" s="26">
        <v>84829864.00999999</v>
      </c>
      <c r="G36" s="26">
        <v>84815611.209999993</v>
      </c>
      <c r="H36" s="34">
        <f t="shared" si="3"/>
        <v>1212943.9900000095</v>
      </c>
    </row>
    <row r="37" spans="2:8" x14ac:dyDescent="0.2">
      <c r="B37" s="10" t="s">
        <v>38</v>
      </c>
      <c r="C37" s="25">
        <v>3538916.43</v>
      </c>
      <c r="D37" s="25">
        <v>-2812554.040000001</v>
      </c>
      <c r="E37" s="30">
        <f t="shared" si="2"/>
        <v>726362.3899999992</v>
      </c>
      <c r="F37" s="26">
        <v>726362.39</v>
      </c>
      <c r="G37" s="26">
        <v>726362.39</v>
      </c>
      <c r="H37" s="34">
        <f t="shared" si="3"/>
        <v>-8.149072527885437E-10</v>
      </c>
    </row>
    <row r="38" spans="2:8" x14ac:dyDescent="0.2">
      <c r="B38" s="10" t="s">
        <v>39</v>
      </c>
      <c r="C38" s="25">
        <v>9891431.9199999999</v>
      </c>
      <c r="D38" s="25">
        <v>-1062666.4900000021</v>
      </c>
      <c r="E38" s="30">
        <f t="shared" si="2"/>
        <v>8828765.4299999978</v>
      </c>
      <c r="F38" s="26">
        <v>6492478.5700000003</v>
      </c>
      <c r="G38" s="26">
        <v>6492033.54</v>
      </c>
      <c r="H38" s="34">
        <f t="shared" si="3"/>
        <v>2336286.8599999975</v>
      </c>
    </row>
    <row r="39" spans="2:8" x14ac:dyDescent="0.2">
      <c r="B39" s="10" t="s">
        <v>40</v>
      </c>
      <c r="C39" s="25">
        <v>11470800.029999999</v>
      </c>
      <c r="D39" s="25">
        <v>4515778.59</v>
      </c>
      <c r="E39" s="30">
        <f t="shared" si="2"/>
        <v>15986578.619999999</v>
      </c>
      <c r="F39" s="26">
        <v>15982205.620000001</v>
      </c>
      <c r="G39" s="26">
        <v>15879757.32</v>
      </c>
      <c r="H39" s="34">
        <f t="shared" si="3"/>
        <v>4372.9999999981374</v>
      </c>
    </row>
    <row r="40" spans="2:8" s="9" customFormat="1" ht="25.5" customHeight="1" x14ac:dyDescent="0.2">
      <c r="B40" s="12" t="s">
        <v>41</v>
      </c>
      <c r="C40" s="7">
        <f>SUM(C41:C49)</f>
        <v>447477089.22000003</v>
      </c>
      <c r="D40" s="7">
        <f t="shared" ref="D40:H40" si="6">SUM(D41:D49)</f>
        <v>167467099.13</v>
      </c>
      <c r="E40" s="29">
        <f t="shared" si="6"/>
        <v>614944188.35000014</v>
      </c>
      <c r="F40" s="7">
        <f t="shared" si="6"/>
        <v>606314068.38000011</v>
      </c>
      <c r="G40" s="7">
        <f t="shared" si="6"/>
        <v>606140333.38000011</v>
      </c>
      <c r="H40" s="29">
        <f t="shared" si="6"/>
        <v>8630119.9700000323</v>
      </c>
    </row>
    <row r="41" spans="2:8" ht="24" x14ac:dyDescent="0.2">
      <c r="B41" s="10" t="s">
        <v>42</v>
      </c>
      <c r="C41" s="25">
        <v>314253998.35000002</v>
      </c>
      <c r="D41" s="25">
        <v>96977551.310000002</v>
      </c>
      <c r="E41" s="30">
        <f t="shared" si="2"/>
        <v>411231549.66000003</v>
      </c>
      <c r="F41" s="26">
        <v>411231549.66000003</v>
      </c>
      <c r="G41" s="26">
        <v>411231549.66000003</v>
      </c>
      <c r="H41" s="34">
        <f t="shared" si="3"/>
        <v>0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37925718.670000002</v>
      </c>
      <c r="D44" s="25">
        <v>66814348.360000014</v>
      </c>
      <c r="E44" s="30">
        <f t="shared" si="2"/>
        <v>104740067.03000002</v>
      </c>
      <c r="F44" s="26">
        <v>96341323.540000007</v>
      </c>
      <c r="G44" s="26">
        <v>96167588.540000007</v>
      </c>
      <c r="H44" s="34">
        <f t="shared" si="3"/>
        <v>8398743.4900000095</v>
      </c>
    </row>
    <row r="45" spans="2:8" x14ac:dyDescent="0.2">
      <c r="B45" s="10" t="s">
        <v>46</v>
      </c>
      <c r="C45" s="25">
        <v>10937841.75</v>
      </c>
      <c r="D45" s="25">
        <v>-2144332.7100000009</v>
      </c>
      <c r="E45" s="30">
        <f t="shared" si="2"/>
        <v>8793509.0399999991</v>
      </c>
      <c r="F45" s="26">
        <v>8793509.0399999991</v>
      </c>
      <c r="G45" s="26">
        <v>8793509.0399999991</v>
      </c>
      <c r="H45" s="34">
        <f t="shared" si="3"/>
        <v>0</v>
      </c>
    </row>
    <row r="46" spans="2:8" ht="24" x14ac:dyDescent="0.2">
      <c r="B46" s="10" t="s">
        <v>47</v>
      </c>
      <c r="C46" s="25">
        <v>35769043.450000003</v>
      </c>
      <c r="D46" s="25">
        <v>-5428585.3399999887</v>
      </c>
      <c r="E46" s="30">
        <f t="shared" si="2"/>
        <v>30340458.110000014</v>
      </c>
      <c r="F46" s="26">
        <v>30109081.629999999</v>
      </c>
      <c r="G46" s="26">
        <v>30109081.629999999</v>
      </c>
      <c r="H46" s="34">
        <f t="shared" si="3"/>
        <v>231376.48000001535</v>
      </c>
    </row>
    <row r="47" spans="2:8" x14ac:dyDescent="0.2">
      <c r="B47" s="10" t="s">
        <v>48</v>
      </c>
      <c r="C47" s="25">
        <v>48590487</v>
      </c>
      <c r="D47" s="25">
        <v>11248117.510000005</v>
      </c>
      <c r="E47" s="30">
        <f t="shared" si="2"/>
        <v>59838604.510000005</v>
      </c>
      <c r="F47" s="26">
        <v>59838604.509999998</v>
      </c>
      <c r="G47" s="26">
        <v>59838604.509999998</v>
      </c>
      <c r="H47" s="34">
        <f t="shared" si="3"/>
        <v>7.4505805969238281E-9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1408749.97</v>
      </c>
      <c r="D50" s="7">
        <f t="shared" ref="D50:H50" si="7">SUM(D51:D59)</f>
        <v>8981734.2400000002</v>
      </c>
      <c r="E50" s="29">
        <f t="shared" si="7"/>
        <v>10390484.210000001</v>
      </c>
      <c r="F50" s="7">
        <f t="shared" si="7"/>
        <v>4064400.4800000004</v>
      </c>
      <c r="G50" s="7">
        <f t="shared" si="7"/>
        <v>3851381.58</v>
      </c>
      <c r="H50" s="29">
        <f t="shared" si="7"/>
        <v>6326083.7299999995</v>
      </c>
    </row>
    <row r="51" spans="2:8" x14ac:dyDescent="0.2">
      <c r="B51" s="10" t="s">
        <v>52</v>
      </c>
      <c r="C51" s="25">
        <v>866249.97</v>
      </c>
      <c r="D51" s="25">
        <v>1385214.88</v>
      </c>
      <c r="E51" s="30">
        <f t="shared" si="2"/>
        <v>2251464.8499999996</v>
      </c>
      <c r="F51" s="26">
        <v>1210081.48</v>
      </c>
      <c r="G51" s="26">
        <v>1210081.48</v>
      </c>
      <c r="H51" s="34">
        <f t="shared" si="3"/>
        <v>1041383.3699999996</v>
      </c>
    </row>
    <row r="52" spans="2:8" x14ac:dyDescent="0.2">
      <c r="B52" s="10" t="s">
        <v>53</v>
      </c>
      <c r="C52" s="25">
        <v>0</v>
      </c>
      <c r="D52" s="25">
        <v>789174.05</v>
      </c>
      <c r="E52" s="30">
        <f t="shared" si="2"/>
        <v>789174.05</v>
      </c>
      <c r="F52" s="26">
        <v>0</v>
      </c>
      <c r="G52" s="26">
        <v>0</v>
      </c>
      <c r="H52" s="34">
        <f t="shared" si="3"/>
        <v>789174.05</v>
      </c>
    </row>
    <row r="53" spans="2:8" ht="24" x14ac:dyDescent="0.2">
      <c r="B53" s="10" t="s">
        <v>54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55</v>
      </c>
      <c r="C54" s="25">
        <v>0</v>
      </c>
      <c r="D54" s="25">
        <v>1705205.4000000001</v>
      </c>
      <c r="E54" s="30">
        <f t="shared" si="2"/>
        <v>1705205.4000000001</v>
      </c>
      <c r="F54" s="26">
        <v>1705204.76</v>
      </c>
      <c r="G54" s="26">
        <v>1705204.76</v>
      </c>
      <c r="H54" s="34">
        <f t="shared" si="3"/>
        <v>0.64000000013038516</v>
      </c>
    </row>
    <row r="55" spans="2:8" x14ac:dyDescent="0.2">
      <c r="B55" s="10" t="s">
        <v>56</v>
      </c>
      <c r="C55" s="25">
        <v>0</v>
      </c>
      <c r="D55" s="25">
        <v>0</v>
      </c>
      <c r="E55" s="30">
        <f t="shared" si="2"/>
        <v>0</v>
      </c>
      <c r="F55" s="26">
        <v>0</v>
      </c>
      <c r="G55" s="26">
        <v>0</v>
      </c>
      <c r="H55" s="34">
        <f t="shared" si="3"/>
        <v>0</v>
      </c>
    </row>
    <row r="56" spans="2:8" x14ac:dyDescent="0.2">
      <c r="B56" s="10" t="s">
        <v>57</v>
      </c>
      <c r="C56" s="25">
        <v>542500</v>
      </c>
      <c r="D56" s="25">
        <v>5102139.91</v>
      </c>
      <c r="E56" s="30">
        <f t="shared" si="2"/>
        <v>5644639.9100000001</v>
      </c>
      <c r="F56" s="26">
        <v>1149114.24</v>
      </c>
      <c r="G56" s="26">
        <v>936095.34</v>
      </c>
      <c r="H56" s="34">
        <f t="shared" si="3"/>
        <v>4495525.67</v>
      </c>
    </row>
    <row r="57" spans="2:8" x14ac:dyDescent="0.2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">
      <c r="B59" s="10" t="s">
        <v>60</v>
      </c>
      <c r="C59" s="25">
        <v>0</v>
      </c>
      <c r="D59" s="25">
        <v>0</v>
      </c>
      <c r="E59" s="30">
        <f t="shared" si="2"/>
        <v>0</v>
      </c>
      <c r="F59" s="26">
        <v>0</v>
      </c>
      <c r="G59" s="26">
        <v>0</v>
      </c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106416975.28</v>
      </c>
      <c r="D60" s="7">
        <f t="shared" ref="D60:H60" si="8">SUM(D61:D63)</f>
        <v>159386145.64000005</v>
      </c>
      <c r="E60" s="29">
        <f t="shared" si="8"/>
        <v>265803120.92000005</v>
      </c>
      <c r="F60" s="7">
        <f t="shared" si="8"/>
        <v>123979616.80999999</v>
      </c>
      <c r="G60" s="7">
        <f t="shared" si="8"/>
        <v>121797692.06</v>
      </c>
      <c r="H60" s="29">
        <f t="shared" si="8"/>
        <v>141823504.11000004</v>
      </c>
    </row>
    <row r="61" spans="2:8" x14ac:dyDescent="0.2">
      <c r="B61" s="10" t="s">
        <v>62</v>
      </c>
      <c r="C61" s="25">
        <v>7000000</v>
      </c>
      <c r="D61" s="25">
        <v>246199777.11000001</v>
      </c>
      <c r="E61" s="30">
        <f t="shared" si="2"/>
        <v>253199777.11000001</v>
      </c>
      <c r="F61" s="26">
        <v>119122436.23999999</v>
      </c>
      <c r="G61" s="26">
        <v>117075092.38</v>
      </c>
      <c r="H61" s="34">
        <f t="shared" si="3"/>
        <v>134077340.87000002</v>
      </c>
    </row>
    <row r="62" spans="2:8" x14ac:dyDescent="0.2">
      <c r="B62" s="10" t="s">
        <v>63</v>
      </c>
      <c r="C62" s="25">
        <v>2062500</v>
      </c>
      <c r="D62" s="25">
        <v>8245544.3099999996</v>
      </c>
      <c r="E62" s="30">
        <f t="shared" si="2"/>
        <v>10308044.309999999</v>
      </c>
      <c r="F62" s="26">
        <v>4857180.5699999994</v>
      </c>
      <c r="G62" s="26">
        <v>4722599.68</v>
      </c>
      <c r="H62" s="34">
        <f t="shared" si="3"/>
        <v>5450863.7399999993</v>
      </c>
    </row>
    <row r="63" spans="2:8" x14ac:dyDescent="0.2">
      <c r="B63" s="10" t="s">
        <v>64</v>
      </c>
      <c r="C63" s="25">
        <v>97354475.280000001</v>
      </c>
      <c r="D63" s="25">
        <v>-95059175.779999971</v>
      </c>
      <c r="E63" s="30">
        <f t="shared" si="2"/>
        <v>2295299.5000000298</v>
      </c>
      <c r="F63" s="26">
        <v>0</v>
      </c>
      <c r="G63" s="26">
        <v>0</v>
      </c>
      <c r="H63" s="34">
        <f>SUM(E63-F63)</f>
        <v>2295299.5000000298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85251622.879999995</v>
      </c>
      <c r="D77" s="7">
        <f t="shared" ref="D77:H77" si="11">SUM(D78:D84)</f>
        <v>-69622590.569999993</v>
      </c>
      <c r="E77" s="29">
        <f t="shared" si="11"/>
        <v>15629032.310000002</v>
      </c>
      <c r="F77" s="7">
        <f t="shared" si="11"/>
        <v>15285568.620000001</v>
      </c>
      <c r="G77" s="7">
        <f t="shared" si="11"/>
        <v>15285568.620000001</v>
      </c>
      <c r="H77" s="29">
        <f t="shared" si="11"/>
        <v>343463.69000000239</v>
      </c>
    </row>
    <row r="78" spans="2:8" x14ac:dyDescent="0.2">
      <c r="B78" s="10" t="s">
        <v>79</v>
      </c>
      <c r="C78" s="25">
        <v>12666666</v>
      </c>
      <c r="D78" s="25">
        <v>2400004</v>
      </c>
      <c r="E78" s="30">
        <f t="shared" si="2"/>
        <v>15066670</v>
      </c>
      <c r="F78" s="26">
        <v>15066670</v>
      </c>
      <c r="G78" s="25">
        <v>15066670</v>
      </c>
      <c r="H78" s="34">
        <f t="shared" si="3"/>
        <v>0</v>
      </c>
    </row>
    <row r="79" spans="2:8" x14ac:dyDescent="0.2">
      <c r="B79" s="10" t="s">
        <v>80</v>
      </c>
      <c r="C79" s="25">
        <v>534800</v>
      </c>
      <c r="D79" s="25">
        <v>-185004</v>
      </c>
      <c r="E79" s="30">
        <f t="shared" si="2"/>
        <v>349796</v>
      </c>
      <c r="F79" s="26">
        <v>96881.88</v>
      </c>
      <c r="G79" s="25">
        <v>96881.88</v>
      </c>
      <c r="H79" s="34">
        <f t="shared" si="3"/>
        <v>252914.12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176000</v>
      </c>
      <c r="D81" s="25">
        <v>0</v>
      </c>
      <c r="E81" s="30">
        <f t="shared" si="12"/>
        <v>176000</v>
      </c>
      <c r="F81" s="26">
        <v>122016.74</v>
      </c>
      <c r="G81" s="25">
        <v>122016.74</v>
      </c>
      <c r="H81" s="34">
        <f t="shared" si="13"/>
        <v>53983.259999999995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71874156.879999995</v>
      </c>
      <c r="D84" s="25">
        <v>-71837590.569999993</v>
      </c>
      <c r="E84" s="30">
        <f t="shared" si="12"/>
        <v>36566.310000002384</v>
      </c>
      <c r="F84" s="26">
        <v>0</v>
      </c>
      <c r="G84" s="25">
        <v>0</v>
      </c>
      <c r="H84" s="34">
        <f t="shared" si="13"/>
        <v>36566.310000002384</v>
      </c>
    </row>
    <row r="85" spans="2:13" ht="24.75" customHeight="1" x14ac:dyDescent="0.2">
      <c r="B85" s="16" t="s">
        <v>86</v>
      </c>
      <c r="C85" s="17">
        <f>SUM(C86,C94,C104,C114,C124,C134,C138,C147,C151)</f>
        <v>753083430.20000005</v>
      </c>
      <c r="D85" s="17">
        <f t="shared" ref="D85:H85" si="14">SUM(D86,D94,D104,D114,D124,D134,D138,D147,D151)</f>
        <v>107763040.04000001</v>
      </c>
      <c r="E85" s="31">
        <f t="shared" si="14"/>
        <v>860846470.24000001</v>
      </c>
      <c r="F85" s="17">
        <f t="shared" si="14"/>
        <v>647867796.95999992</v>
      </c>
      <c r="G85" s="17">
        <f t="shared" si="14"/>
        <v>595299022.21000004</v>
      </c>
      <c r="H85" s="31">
        <f t="shared" si="14"/>
        <v>212978673.28000003</v>
      </c>
      <c r="M85" s="18"/>
    </row>
    <row r="86" spans="2:13" x14ac:dyDescent="0.2">
      <c r="B86" s="19" t="s">
        <v>13</v>
      </c>
      <c r="C86" s="7">
        <f>SUM(C87:C93)</f>
        <v>177680912.23000002</v>
      </c>
      <c r="D86" s="7">
        <f t="shared" ref="D86:H86" si="15">SUM(D87:D93)</f>
        <v>40605656.810000002</v>
      </c>
      <c r="E86" s="29">
        <f t="shared" si="15"/>
        <v>218286569.03999996</v>
      </c>
      <c r="F86" s="7">
        <f t="shared" si="15"/>
        <v>143583282.75999999</v>
      </c>
      <c r="G86" s="7">
        <f t="shared" si="15"/>
        <v>108523175.63</v>
      </c>
      <c r="H86" s="29">
        <f t="shared" si="15"/>
        <v>74703286.280000001</v>
      </c>
    </row>
    <row r="87" spans="2:13" ht="24" x14ac:dyDescent="0.2">
      <c r="B87" s="10" t="s">
        <v>14</v>
      </c>
      <c r="C87" s="25">
        <v>51361197</v>
      </c>
      <c r="D87" s="25">
        <v>12288000.449999999</v>
      </c>
      <c r="E87" s="30">
        <f>SUM(C87:D87)</f>
        <v>63649197.450000003</v>
      </c>
      <c r="F87" s="26">
        <v>43967125.210000001</v>
      </c>
      <c r="G87" s="26">
        <v>33001776.68</v>
      </c>
      <c r="H87" s="34">
        <f t="shared" ref="H87:H153" si="16">SUM(E87-F87)</f>
        <v>19682072.240000002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-1136.68</v>
      </c>
      <c r="G88" s="26">
        <v>-1136.68</v>
      </c>
      <c r="H88" s="34">
        <f>SUM(E88-F88)</f>
        <v>1136.68</v>
      </c>
    </row>
    <row r="89" spans="2:13" x14ac:dyDescent="0.2">
      <c r="B89" s="10" t="s">
        <v>16</v>
      </c>
      <c r="C89" s="25">
        <v>16732324.5</v>
      </c>
      <c r="D89" s="25">
        <v>6106530.71</v>
      </c>
      <c r="E89" s="30">
        <f t="shared" si="17"/>
        <v>22838855.210000001</v>
      </c>
      <c r="F89" s="26">
        <v>17049347.989999998</v>
      </c>
      <c r="G89" s="26">
        <v>13387712.529999999</v>
      </c>
      <c r="H89" s="34">
        <f t="shared" si="16"/>
        <v>5789507.2200000025</v>
      </c>
    </row>
    <row r="90" spans="2:13" x14ac:dyDescent="0.2">
      <c r="B90" s="10" t="s">
        <v>17</v>
      </c>
      <c r="C90" s="25">
        <v>10992911.640000001</v>
      </c>
      <c r="D90" s="25">
        <v>2413436.6</v>
      </c>
      <c r="E90" s="30">
        <f t="shared" si="17"/>
        <v>13406348.24</v>
      </c>
      <c r="F90" s="26">
        <v>9884713.2599999998</v>
      </c>
      <c r="G90" s="26">
        <v>7482560.5999999996</v>
      </c>
      <c r="H90" s="34">
        <f t="shared" si="16"/>
        <v>3521634.9800000004</v>
      </c>
    </row>
    <row r="91" spans="2:13" x14ac:dyDescent="0.2">
      <c r="B91" s="10" t="s">
        <v>18</v>
      </c>
      <c r="C91" s="25">
        <v>60450913.030000001</v>
      </c>
      <c r="D91" s="25">
        <v>12419545.35</v>
      </c>
      <c r="E91" s="30">
        <f t="shared" si="17"/>
        <v>72870458.379999995</v>
      </c>
      <c r="F91" s="26">
        <v>49774266.869999997</v>
      </c>
      <c r="G91" s="26">
        <v>37459814.039999999</v>
      </c>
      <c r="H91" s="34">
        <f t="shared" si="16"/>
        <v>23096191.509999998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38143566.060000002</v>
      </c>
      <c r="D93" s="25">
        <v>7378143.6999999993</v>
      </c>
      <c r="E93" s="30">
        <f t="shared" si="17"/>
        <v>45521709.760000005</v>
      </c>
      <c r="F93" s="26">
        <v>22908966.109999999</v>
      </c>
      <c r="G93" s="26">
        <v>17192448.460000001</v>
      </c>
      <c r="H93" s="34">
        <f t="shared" si="16"/>
        <v>22612743.650000006</v>
      </c>
    </row>
    <row r="94" spans="2:13" ht="24" x14ac:dyDescent="0.2">
      <c r="B94" s="20" t="s">
        <v>21</v>
      </c>
      <c r="C94" s="7">
        <f>SUM(C95:C103)</f>
        <v>75911065.430000007</v>
      </c>
      <c r="D94" s="7">
        <f t="shared" ref="D94:H94" si="18">SUM(D95:D103)</f>
        <v>6130514.1100000059</v>
      </c>
      <c r="E94" s="29">
        <f t="shared" si="18"/>
        <v>82041579.540000021</v>
      </c>
      <c r="F94" s="7">
        <f t="shared" si="18"/>
        <v>58745259.030000001</v>
      </c>
      <c r="G94" s="7">
        <f t="shared" si="18"/>
        <v>58745259.030000001</v>
      </c>
      <c r="H94" s="29">
        <f t="shared" si="18"/>
        <v>23296320.510000013</v>
      </c>
    </row>
    <row r="95" spans="2:13" ht="24" x14ac:dyDescent="0.2">
      <c r="B95" s="10" t="s">
        <v>22</v>
      </c>
      <c r="C95" s="25">
        <v>9220570.3100000005</v>
      </c>
      <c r="D95" s="25">
        <v>-9218551.9000000004</v>
      </c>
      <c r="E95" s="30">
        <f t="shared" si="17"/>
        <v>2018.410000000149</v>
      </c>
      <c r="F95" s="26">
        <v>2018.4</v>
      </c>
      <c r="G95" s="26">
        <v>2018.4</v>
      </c>
      <c r="H95" s="34">
        <f t="shared" si="16"/>
        <v>1.0000000148920662E-2</v>
      </c>
    </row>
    <row r="96" spans="2:13" x14ac:dyDescent="0.2">
      <c r="B96" s="10" t="s">
        <v>23</v>
      </c>
      <c r="C96" s="25">
        <v>0</v>
      </c>
      <c r="D96" s="25">
        <v>0</v>
      </c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4" x14ac:dyDescent="0.2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>
        <v>5925000</v>
      </c>
      <c r="D98" s="25">
        <v>-3960315.4399999995</v>
      </c>
      <c r="E98" s="30">
        <f t="shared" si="17"/>
        <v>1964684.5600000005</v>
      </c>
      <c r="F98" s="26">
        <v>139016.26999999999</v>
      </c>
      <c r="G98" s="26">
        <v>139016.26999999999</v>
      </c>
      <c r="H98" s="34">
        <f t="shared" si="16"/>
        <v>1825668.2900000005</v>
      </c>
    </row>
    <row r="99" spans="2:18" ht="24" x14ac:dyDescent="0.2">
      <c r="B99" s="10" t="s">
        <v>26</v>
      </c>
      <c r="C99" s="25">
        <v>1704250</v>
      </c>
      <c r="D99" s="25">
        <v>-1530126.07</v>
      </c>
      <c r="E99" s="30">
        <f t="shared" si="17"/>
        <v>174123.92999999993</v>
      </c>
      <c r="F99" s="26">
        <v>167592.25</v>
      </c>
      <c r="G99" s="26">
        <v>167592.25</v>
      </c>
      <c r="H99" s="34">
        <f t="shared" si="16"/>
        <v>6531.6799999999348</v>
      </c>
      <c r="J99" s="21"/>
    </row>
    <row r="100" spans="2:18" x14ac:dyDescent="0.2">
      <c r="B100" s="10" t="s">
        <v>27</v>
      </c>
      <c r="C100" s="25">
        <v>59008745.119999997</v>
      </c>
      <c r="D100" s="25">
        <v>17438487.150000006</v>
      </c>
      <c r="E100" s="30">
        <f t="shared" si="17"/>
        <v>76447232.270000011</v>
      </c>
      <c r="F100" s="26">
        <v>58378111.939999998</v>
      </c>
      <c r="G100" s="26">
        <v>58378111.939999998</v>
      </c>
      <c r="H100" s="34">
        <f t="shared" si="16"/>
        <v>18069120.330000013</v>
      </c>
      <c r="R100" s="2"/>
    </row>
    <row r="101" spans="2:18" ht="24" x14ac:dyDescent="0.2">
      <c r="B101" s="10" t="s">
        <v>28</v>
      </c>
      <c r="C101" s="25">
        <v>52500</v>
      </c>
      <c r="D101" s="25">
        <v>3342500</v>
      </c>
      <c r="E101" s="30">
        <f t="shared" si="17"/>
        <v>3395000</v>
      </c>
      <c r="F101" s="26">
        <v>0</v>
      </c>
      <c r="G101" s="26">
        <v>0</v>
      </c>
      <c r="H101" s="34">
        <f t="shared" si="16"/>
        <v>3395000</v>
      </c>
    </row>
    <row r="102" spans="2:18" ht="12.6" customHeight="1" x14ac:dyDescent="0.2">
      <c r="B102" s="10" t="s">
        <v>29</v>
      </c>
      <c r="C102" s="25">
        <v>0</v>
      </c>
      <c r="D102" s="25">
        <v>0</v>
      </c>
      <c r="E102" s="30">
        <f t="shared" si="17"/>
        <v>0</v>
      </c>
      <c r="F102" s="26">
        <v>0</v>
      </c>
      <c r="G102" s="26">
        <v>0</v>
      </c>
      <c r="H102" s="34">
        <f t="shared" si="16"/>
        <v>0</v>
      </c>
    </row>
    <row r="103" spans="2:18" ht="24.6" customHeight="1" x14ac:dyDescent="0.2">
      <c r="B103" s="10" t="s">
        <v>30</v>
      </c>
      <c r="C103" s="25">
        <v>0</v>
      </c>
      <c r="D103" s="25">
        <v>58520.369999999995</v>
      </c>
      <c r="E103" s="30">
        <f t="shared" si="17"/>
        <v>58520.369999999995</v>
      </c>
      <c r="F103" s="26">
        <v>58520.17</v>
      </c>
      <c r="G103" s="26">
        <v>58520.17</v>
      </c>
      <c r="H103" s="34">
        <f t="shared" si="16"/>
        <v>0.19999999999708962</v>
      </c>
    </row>
    <row r="104" spans="2:18" ht="24" x14ac:dyDescent="0.2">
      <c r="B104" s="20" t="s">
        <v>31</v>
      </c>
      <c r="C104" s="7">
        <f>SUM(C105:C113)</f>
        <v>154394757.22999999</v>
      </c>
      <c r="D104" s="7">
        <f t="shared" ref="D104:H104" si="19">SUM(D105:D113)</f>
        <v>-1897823.0499999942</v>
      </c>
      <c r="E104" s="29">
        <f t="shared" si="19"/>
        <v>152496934.18000001</v>
      </c>
      <c r="F104" s="7">
        <f t="shared" si="19"/>
        <v>126683701.92</v>
      </c>
      <c r="G104" s="7">
        <f t="shared" si="19"/>
        <v>115516773.54000001</v>
      </c>
      <c r="H104" s="29">
        <f t="shared" si="19"/>
        <v>25813232.25999999</v>
      </c>
    </row>
    <row r="105" spans="2:18" x14ac:dyDescent="0.2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">
      <c r="B106" s="10" t="s">
        <v>33</v>
      </c>
      <c r="C106" s="25">
        <v>20940089.280000001</v>
      </c>
      <c r="D106" s="25">
        <v>-5995985.9399999976</v>
      </c>
      <c r="E106" s="30">
        <f t="shared" si="17"/>
        <v>14944103.340000004</v>
      </c>
      <c r="F106" s="26">
        <v>12720608.550000001</v>
      </c>
      <c r="G106" s="26">
        <v>9643611.0500000007</v>
      </c>
      <c r="H106" s="34">
        <f t="shared" si="16"/>
        <v>2223494.7900000028</v>
      </c>
    </row>
    <row r="107" spans="2:18" ht="24" x14ac:dyDescent="0.2">
      <c r="B107" s="10" t="s">
        <v>34</v>
      </c>
      <c r="C107" s="25">
        <v>2367922.9500000002</v>
      </c>
      <c r="D107" s="25">
        <v>945946.69000000041</v>
      </c>
      <c r="E107" s="30">
        <f t="shared" si="17"/>
        <v>3313869.6400000006</v>
      </c>
      <c r="F107" s="26">
        <v>1646037.98</v>
      </c>
      <c r="G107" s="26">
        <v>1646037.98</v>
      </c>
      <c r="H107" s="34">
        <f t="shared" si="16"/>
        <v>1667831.6600000006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131086745</v>
      </c>
      <c r="D109" s="25">
        <v>3152216.200000003</v>
      </c>
      <c r="E109" s="30">
        <f t="shared" si="17"/>
        <v>134238961.19999999</v>
      </c>
      <c r="F109" s="26">
        <v>112317055.39</v>
      </c>
      <c r="G109" s="26">
        <v>104227124.51000001</v>
      </c>
      <c r="H109" s="34">
        <f t="shared" si="16"/>
        <v>21921905.809999987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0</v>
      </c>
      <c r="E113" s="30">
        <f t="shared" si="17"/>
        <v>0</v>
      </c>
      <c r="F113" s="26">
        <v>0</v>
      </c>
      <c r="G113" s="26">
        <v>0</v>
      </c>
      <c r="H113" s="34">
        <f t="shared" si="16"/>
        <v>0</v>
      </c>
    </row>
    <row r="114" spans="2:8" ht="29.25" customHeight="1" x14ac:dyDescent="0.2">
      <c r="B114" s="20" t="s">
        <v>41</v>
      </c>
      <c r="C114" s="7">
        <f>SUM(C115:C123)</f>
        <v>46777601.989999995</v>
      </c>
      <c r="D114" s="7">
        <f t="shared" ref="D114:H114" si="20">SUM(D115:D123)</f>
        <v>29310147.190000001</v>
      </c>
      <c r="E114" s="29">
        <f t="shared" si="20"/>
        <v>76087749.180000007</v>
      </c>
      <c r="F114" s="7">
        <f t="shared" si="20"/>
        <v>72213704.689999998</v>
      </c>
      <c r="G114" s="7">
        <f t="shared" si="20"/>
        <v>67048214.410000004</v>
      </c>
      <c r="H114" s="29">
        <f t="shared" si="20"/>
        <v>3874044.4900000105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46105868.119999997</v>
      </c>
      <c r="D118" s="25">
        <v>28224437.25</v>
      </c>
      <c r="E118" s="30">
        <f t="shared" si="17"/>
        <v>74330305.370000005</v>
      </c>
      <c r="F118" s="26">
        <v>70417036.599999994</v>
      </c>
      <c r="G118" s="26">
        <v>65685936.600000001</v>
      </c>
      <c r="H118" s="34">
        <f t="shared" si="16"/>
        <v>3913268.7700000107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671733.87</v>
      </c>
      <c r="D120" s="25">
        <v>1085709.94</v>
      </c>
      <c r="E120" s="30">
        <f t="shared" si="17"/>
        <v>1757443.81</v>
      </c>
      <c r="F120" s="26">
        <v>1796668.09</v>
      </c>
      <c r="G120" s="26">
        <v>1362277.81</v>
      </c>
      <c r="H120" s="34">
        <f t="shared" si="16"/>
        <v>-39224.280000000028</v>
      </c>
    </row>
    <row r="121" spans="2:8" x14ac:dyDescent="0.2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10588146.300000003</v>
      </c>
      <c r="E124" s="29">
        <f t="shared" si="21"/>
        <v>10588146.300000003</v>
      </c>
      <c r="F124" s="7">
        <f t="shared" si="21"/>
        <v>8910742.0100000016</v>
      </c>
      <c r="G124" s="7">
        <f t="shared" si="21"/>
        <v>8910742.0100000016</v>
      </c>
      <c r="H124" s="29">
        <f t="shared" si="21"/>
        <v>1677404.2900000007</v>
      </c>
    </row>
    <row r="125" spans="2:8" x14ac:dyDescent="0.2">
      <c r="B125" s="10" t="s">
        <v>52</v>
      </c>
      <c r="C125" s="25">
        <v>0</v>
      </c>
      <c r="D125" s="25">
        <v>2971071.65</v>
      </c>
      <c r="E125" s="30">
        <f t="shared" si="17"/>
        <v>2971071.65</v>
      </c>
      <c r="F125" s="26">
        <v>1293667.3600000001</v>
      </c>
      <c r="G125" s="26">
        <v>1293667.3600000001</v>
      </c>
      <c r="H125" s="34">
        <f t="shared" si="16"/>
        <v>1677404.2899999998</v>
      </c>
    </row>
    <row r="126" spans="2:8" x14ac:dyDescent="0.2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">
      <c r="B128" s="10" t="s">
        <v>55</v>
      </c>
      <c r="C128" s="25">
        <v>0</v>
      </c>
      <c r="D128" s="25">
        <v>7385985.9400000013</v>
      </c>
      <c r="E128" s="30">
        <f t="shared" si="17"/>
        <v>7385985.9400000013</v>
      </c>
      <c r="F128" s="26">
        <v>7385985.9400000004</v>
      </c>
      <c r="G128" s="26">
        <v>7385985.9400000004</v>
      </c>
      <c r="H128" s="34">
        <f t="shared" si="16"/>
        <v>9.3132257461547852E-10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231088.71000000002</v>
      </c>
      <c r="E130" s="30">
        <f t="shared" si="17"/>
        <v>231088.71000000002</v>
      </c>
      <c r="F130" s="26">
        <v>231088.71</v>
      </c>
      <c r="G130" s="26">
        <v>231088.71</v>
      </c>
      <c r="H130" s="34">
        <f t="shared" si="16"/>
        <v>2.9103830456733704E-11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172727427.50999999</v>
      </c>
      <c r="D134" s="7">
        <f t="shared" ref="D134:H134" si="22">SUM(D135:D137)</f>
        <v>33098802.969999999</v>
      </c>
      <c r="E134" s="29">
        <f t="shared" si="22"/>
        <v>205826230.47999999</v>
      </c>
      <c r="F134" s="7">
        <f t="shared" si="22"/>
        <v>122211845.02999999</v>
      </c>
      <c r="G134" s="7">
        <f t="shared" si="22"/>
        <v>121035596.06999999</v>
      </c>
      <c r="H134" s="29">
        <f t="shared" si="22"/>
        <v>83614385.450000003</v>
      </c>
    </row>
    <row r="135" spans="2:8" x14ac:dyDescent="0.2">
      <c r="B135" s="10" t="s">
        <v>62</v>
      </c>
      <c r="C135" s="25">
        <v>172727427.50999999</v>
      </c>
      <c r="D135" s="26">
        <v>33098802.969999999</v>
      </c>
      <c r="E135" s="30">
        <f t="shared" si="17"/>
        <v>205826230.47999999</v>
      </c>
      <c r="F135" s="26">
        <v>122211845.02999999</v>
      </c>
      <c r="G135" s="26">
        <v>121035596.06999999</v>
      </c>
      <c r="H135" s="34">
        <f t="shared" si="16"/>
        <v>83614385.450000003</v>
      </c>
    </row>
    <row r="136" spans="2:8" x14ac:dyDescent="0.2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125591665.81</v>
      </c>
      <c r="D151" s="7">
        <f t="shared" ref="D151:H151" si="25">SUM(D152:D158)</f>
        <v>-10072404.290000001</v>
      </c>
      <c r="E151" s="29">
        <f t="shared" si="25"/>
        <v>115519261.52000001</v>
      </c>
      <c r="F151" s="7">
        <f t="shared" si="25"/>
        <v>115519261.52000001</v>
      </c>
      <c r="G151" s="7">
        <f t="shared" si="25"/>
        <v>115519261.52000001</v>
      </c>
      <c r="H151" s="29">
        <f t="shared" si="25"/>
        <v>-6.9849193096160889E-10</v>
      </c>
    </row>
    <row r="152" spans="2:8" x14ac:dyDescent="0.2">
      <c r="B152" s="10" t="s">
        <v>79</v>
      </c>
      <c r="C152" s="25">
        <v>117750000</v>
      </c>
      <c r="D152" s="26">
        <v>-4059523.8200000003</v>
      </c>
      <c r="E152" s="30">
        <f t="shared" si="17"/>
        <v>113690476.18000001</v>
      </c>
      <c r="F152" s="26">
        <v>113690476.18000001</v>
      </c>
      <c r="G152" s="26">
        <v>113690476.18000001</v>
      </c>
      <c r="H152" s="34">
        <f t="shared" si="16"/>
        <v>0</v>
      </c>
    </row>
    <row r="153" spans="2:8" x14ac:dyDescent="0.2">
      <c r="B153" s="10" t="s">
        <v>80</v>
      </c>
      <c r="C153" s="25">
        <v>4341665.8099999996</v>
      </c>
      <c r="D153" s="26">
        <v>-2512880.4700000002</v>
      </c>
      <c r="E153" s="30">
        <f t="shared" si="17"/>
        <v>1828785.3399999994</v>
      </c>
      <c r="F153" s="26">
        <v>1828785.34</v>
      </c>
      <c r="G153" s="26">
        <v>1828785.34</v>
      </c>
      <c r="H153" s="34">
        <f t="shared" si="16"/>
        <v>-6.9849193096160889E-10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3500000</v>
      </c>
      <c r="D158" s="26">
        <v>-3500000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2801087760.1599998</v>
      </c>
      <c r="D160" s="24">
        <f t="shared" ref="D160:G160" si="28">SUM(D10,D85)</f>
        <v>555001622.67999995</v>
      </c>
      <c r="E160" s="32">
        <f>SUM(E10,E85)</f>
        <v>3356089382.8400002</v>
      </c>
      <c r="F160" s="24">
        <f t="shared" si="28"/>
        <v>2933857265.6900001</v>
      </c>
      <c r="G160" s="24">
        <f t="shared" si="28"/>
        <v>2841299609.3099999</v>
      </c>
      <c r="H160" s="32">
        <f>SUM(H10,H85)</f>
        <v>422232117.15000015</v>
      </c>
    </row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</sheetData>
  <sheetProtection algorithmName="SHA-512" hashValue="WHKiQYWXbs+29g8GpKFdogoMS+GMeDs86R2Gs6hfSR74ztscBzd1d/6LmQszqY1jy+Y3sXixG5pvdp1bRNYv3g==" saltValue="pB9U+kyJmp0Mh9KENuWWVA==" spinCount="100000" sheet="1" objects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94488188976377963" bottom="0.74803149606299213" header="0.31496062992125984" footer="0.31496062992125984"/>
  <pageSetup scale="53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2021-09-27T16:48:24Z</cp:lastPrinted>
  <dcterms:created xsi:type="dcterms:W3CDTF">2020-01-08T21:14:59Z</dcterms:created>
  <dcterms:modified xsi:type="dcterms:W3CDTF">2021-10-21T18:12:02Z</dcterms:modified>
</cp:coreProperties>
</file>